
<file path=[Content_Types].xml><?xml version="1.0" encoding="utf-8"?>
<Types xmlns="http://schemas.openxmlformats.org/package/2006/content-types">
  <Default ContentType="image/jpeg" Extension="jpg"/>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Лист1" sheetId="1" r:id="rId4"/>
  </sheets>
  <definedNames/>
  <calcPr/>
</workbook>
</file>

<file path=xl/sharedStrings.xml><?xml version="1.0" encoding="utf-8"?>
<sst xmlns="http://schemas.openxmlformats.org/spreadsheetml/2006/main" count="53" uniqueCount="36">
  <si>
    <t>AVAILABLE UNITS</t>
  </si>
  <si>
    <t>Google link folder</t>
  </si>
  <si>
    <t>Presentation</t>
  </si>
  <si>
    <t>Type of property</t>
  </si>
  <si>
    <t>Studio apartment (from 33,5 m2)</t>
  </si>
  <si>
    <t>1 bedroom apartment (from 57 m2)</t>
  </si>
  <si>
    <t>2 bedroom apartment (from 110 m2)</t>
  </si>
  <si>
    <t>3 bedroom apartment (from 165 m2)</t>
  </si>
  <si>
    <t>Price now (US dollars) interior design included</t>
  </si>
  <si>
    <t>Price to resell (starting from)</t>
  </si>
  <si>
    <t>$ 455 000</t>
  </si>
  <si>
    <t>$732 000</t>
  </si>
  <si>
    <t>Location</t>
  </si>
  <si>
    <t xml:space="preserve">Nai Harn Beach </t>
  </si>
  <si>
    <t>Nai Harn Beach</t>
  </si>
  <si>
    <t xml:space="preserve">Ownership rights </t>
  </si>
  <si>
    <t>90 years or unlimited ownership</t>
  </si>
  <si>
    <t>Start of construction</t>
  </si>
  <si>
    <t>April 2024</t>
  </si>
  <si>
    <t xml:space="preserve"> April 2024</t>
  </si>
  <si>
    <r>
      <rPr>
        <rFont val="Montserrat"/>
        <b/>
        <color theme="1"/>
        <sz val="11.0"/>
      </rPr>
      <t xml:space="preserve">End of construction
</t>
    </r>
    <r>
      <rPr>
        <rFont val="Montserrat"/>
        <b val="0"/>
        <color theme="1"/>
        <sz val="11.0"/>
      </rPr>
      <t>(and duration)</t>
    </r>
  </si>
  <si>
    <t xml:space="preserve">Ready to rent out in April 2026
</t>
  </si>
  <si>
    <t>ROI = $50 per m2</t>
  </si>
  <si>
    <t>Daily rent conservative</t>
  </si>
  <si>
    <t xml:space="preserve">occupancy rate </t>
  </si>
  <si>
    <t>gross monthly rental income</t>
  </si>
  <si>
    <t>gross annual rental income</t>
  </si>
  <si>
    <t>operating expenses 26%/annualy</t>
  </si>
  <si>
    <t>income</t>
  </si>
  <si>
    <t>villa management 10%/annualy</t>
  </si>
  <si>
    <t>Net annual income</t>
  </si>
  <si>
    <t>Net monthly income</t>
  </si>
  <si>
    <t xml:space="preserve"> Villa management
</t>
  </si>
  <si>
    <t xml:space="preserve">
We will undertake all the necessary operations:
1. Make sure tenants turnover is timely
2. Serve the guests and resolve their issues
3. Maintain the property and amenities
4. You will have your own manager to communicate the running of the business and to provide you with reports</t>
  </si>
  <si>
    <t>Additional</t>
  </si>
  <si>
    <r>
      <rPr>
        <rFont val="Montserrat"/>
        <color theme="1"/>
        <sz val="11.0"/>
      </rPr>
      <t xml:space="preserve">
</t>
    </r>
    <r>
      <rPr>
        <rFont val="Montserrat"/>
        <b/>
        <color theme="1"/>
        <sz val="11.0"/>
      </rPr>
      <t>Facilities</t>
    </r>
    <r>
      <rPr>
        <rFont val="Montserrat"/>
        <color theme="1"/>
        <sz val="11.0"/>
      </rPr>
      <t xml:space="preserve">: 
🔑 Ayurvedic Center
🔑 Rooftop
🔑 Adult’s Plan Room
🔑 Cinema
🔑 Co-workign space with separated meeting and Skype-cabins;
🔑 Library
🔑 Gym &amp; SPA
🔑 Conference hall
🔑 Bar
🔑 Children’s play room
🔑 Playstation Zone
🔑 Closed community 
🔑 Smart-home system
🔑 High-quality materials for the interior design and construction
</t>
    </r>
    <r>
      <rPr>
        <rFont val="Montserrat"/>
        <b/>
        <color theme="1"/>
        <sz val="11.0"/>
      </rPr>
      <t>Bonus 1:</t>
    </r>
    <r>
      <rPr>
        <rFont val="Montserrat"/>
        <color theme="1"/>
        <sz val="11.0"/>
      </rPr>
      <t xml:space="preserve"> Warranty 5 years 
</t>
    </r>
    <r>
      <rPr>
        <rFont val="Montserrat"/>
        <b/>
        <color theme="1"/>
        <sz val="11.0"/>
      </rPr>
      <t xml:space="preserve">Bonus 2: </t>
    </r>
    <r>
      <rPr>
        <rFont val="Montserrat"/>
        <color theme="1"/>
        <sz val="11.0"/>
      </rPr>
      <t>insurance 1 year</t>
    </r>
  </si>
</sst>
</file>

<file path=xl/styles.xml><?xml version="1.0" encoding="utf-8"?>
<styleSheet xmlns="http://schemas.openxmlformats.org/spreadsheetml/2006/main" xmlns:x14ac="http://schemas.microsoft.com/office/spreadsheetml/2009/9/ac" xmlns:mc="http://schemas.openxmlformats.org/markup-compatibility/2006">
  <numFmts count="2">
    <numFmt numFmtId="164" formatCode="&quot;$&quot;#,##0"/>
    <numFmt numFmtId="165" formatCode="#,##0&quot;$&quot;"/>
  </numFmts>
  <fonts count="16">
    <font>
      <sz val="10.0"/>
      <color rgb="FF000000"/>
      <name val="Arial"/>
      <scheme val="minor"/>
    </font>
    <font>
      <sz val="41.0"/>
      <color rgb="FF000000"/>
      <name val="&quot;Playfair Display&quot;"/>
    </font>
    <font/>
    <font>
      <b/>
      <u/>
      <sz val="14.0"/>
      <color rgb="FF1155CC"/>
      <name val="Montserrat"/>
    </font>
    <font>
      <b/>
      <u/>
      <sz val="12.0"/>
      <color rgb="FF1155CC"/>
      <name val="Montserrat"/>
    </font>
    <font>
      <b/>
      <u/>
      <sz val="11.0"/>
      <color rgb="FF1155CC"/>
      <name val="Montserrat"/>
    </font>
    <font>
      <b/>
      <u/>
      <sz val="11.0"/>
      <color rgb="FF1155CC"/>
      <name val="Montserrat"/>
    </font>
    <font>
      <b/>
      <sz val="11.0"/>
      <color theme="1"/>
      <name val="Montserrat"/>
    </font>
    <font>
      <b/>
      <sz val="11.0"/>
      <color rgb="FF741B47"/>
      <name val="Montserrat"/>
    </font>
    <font>
      <b/>
      <u/>
      <sz val="11.0"/>
      <color rgb="FF1155CC"/>
      <name val="Montserrat"/>
    </font>
    <font>
      <color theme="1"/>
      <name val="Arial"/>
    </font>
    <font>
      <b/>
      <sz val="11.0"/>
      <color rgb="FF38761D"/>
      <name val="Montserrat"/>
    </font>
    <font>
      <color theme="1"/>
      <name val="Montserrat"/>
    </font>
    <font>
      <b/>
      <sz val="11.0"/>
      <color rgb="FF000000"/>
      <name val="Montserrat"/>
    </font>
    <font>
      <sz val="12.0"/>
      <color theme="1"/>
      <name val="Montserrat"/>
    </font>
    <font>
      <sz val="11.0"/>
      <color theme="1"/>
      <name val="Montserrat"/>
    </font>
  </fonts>
  <fills count="10">
    <fill>
      <patternFill patternType="none"/>
    </fill>
    <fill>
      <patternFill patternType="lightGray"/>
    </fill>
    <fill>
      <patternFill patternType="solid">
        <fgColor rgb="FFFFFFFF"/>
        <bgColor rgb="FFFFFFFF"/>
      </patternFill>
    </fill>
    <fill>
      <patternFill patternType="solid">
        <fgColor rgb="FFD9D9D9"/>
        <bgColor rgb="FFD9D9D9"/>
      </patternFill>
    </fill>
    <fill>
      <patternFill patternType="solid">
        <fgColor rgb="FFB6D7A8"/>
        <bgColor rgb="FFB6D7A8"/>
      </patternFill>
    </fill>
    <fill>
      <patternFill patternType="solid">
        <fgColor rgb="FFF3F3F3"/>
        <bgColor rgb="FFF3F3F3"/>
      </patternFill>
    </fill>
    <fill>
      <patternFill patternType="solid">
        <fgColor rgb="FFD9EAD3"/>
        <bgColor rgb="FFD9EAD3"/>
      </patternFill>
    </fill>
    <fill>
      <patternFill patternType="solid">
        <fgColor rgb="FFFFE599"/>
        <bgColor rgb="FFFFE599"/>
      </patternFill>
    </fill>
    <fill>
      <patternFill patternType="solid">
        <fgColor rgb="FFFFFF00"/>
        <bgColor rgb="FFFFFF00"/>
      </patternFill>
    </fill>
    <fill>
      <patternFill patternType="solid">
        <fgColor rgb="FF00FF00"/>
        <bgColor rgb="FF00FF00"/>
      </patternFill>
    </fill>
  </fills>
  <borders count="9">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style="thin">
        <color rgb="FF000000"/>
      </left>
      <right style="thin">
        <color rgb="FF000000"/>
      </right>
      <bottom style="thin">
        <color rgb="FF000000"/>
      </bottom>
    </border>
    <border>
      <right style="thin">
        <color rgb="FF000000"/>
      </right>
      <bottom style="thin">
        <color rgb="FF000000"/>
      </bottom>
    </border>
    <border>
      <left style="thin">
        <color rgb="FF000000"/>
      </left>
      <right style="thin">
        <color rgb="FF000000"/>
      </right>
    </border>
    <border>
      <left style="thin">
        <color rgb="FF000000"/>
      </left>
      <right style="thin">
        <color rgb="FF000000"/>
      </right>
      <top style="thin">
        <color rgb="FF000000"/>
      </top>
      <bottom style="thin">
        <color rgb="FF000000"/>
      </bottom>
    </border>
    <border>
      <bottom style="thin">
        <color rgb="FF000000"/>
      </bottom>
    </border>
  </borders>
  <cellStyleXfs count="1">
    <xf borderId="0" fillId="0" fontId="0" numFmtId="0" applyAlignment="1" applyFont="1"/>
  </cellStyleXfs>
  <cellXfs count="36">
    <xf borderId="0" fillId="0" fontId="0" numFmtId="0" xfId="0" applyAlignment="1" applyFont="1">
      <alignment readingOrder="0" shrinkToFit="0" vertical="bottom" wrapText="0"/>
    </xf>
    <xf borderId="1" fillId="2" fontId="1" numFmtId="0" xfId="0" applyAlignment="1" applyBorder="1" applyFill="1" applyFont="1">
      <alignment horizontal="center" shrinkToFit="0" wrapText="1"/>
    </xf>
    <xf borderId="2" fillId="0" fontId="2" numFmtId="0" xfId="0" applyBorder="1" applyFont="1"/>
    <xf borderId="3" fillId="0" fontId="2" numFmtId="0" xfId="0" applyBorder="1" applyFont="1"/>
    <xf borderId="4" fillId="3" fontId="3" numFmtId="0" xfId="0" applyAlignment="1" applyBorder="1" applyFill="1" applyFont="1">
      <alignment horizontal="center" shrinkToFit="0" wrapText="1"/>
    </xf>
    <xf borderId="5" fillId="3" fontId="4" numFmtId="0" xfId="0" applyAlignment="1" applyBorder="1" applyFont="1">
      <alignment horizontal="center" shrinkToFit="0" wrapText="1"/>
    </xf>
    <xf borderId="4" fillId="0" fontId="5" numFmtId="0" xfId="0" applyAlignment="1" applyBorder="1" applyFont="1">
      <alignment horizontal="center" shrinkToFit="0" wrapText="1"/>
    </xf>
    <xf borderId="5" fillId="0" fontId="6" numFmtId="0" xfId="0" applyAlignment="1" applyBorder="1" applyFont="1">
      <alignment horizontal="center" shrinkToFit="0" wrapText="1"/>
    </xf>
    <xf borderId="4" fillId="0" fontId="7" numFmtId="0" xfId="0" applyAlignment="1" applyBorder="1" applyFont="1">
      <alignment horizontal="center" shrinkToFit="0" wrapText="1"/>
    </xf>
    <xf borderId="5" fillId="0" fontId="8" numFmtId="0" xfId="0" applyAlignment="1" applyBorder="1" applyFont="1">
      <alignment horizontal="center" shrinkToFit="0" wrapText="1"/>
    </xf>
    <xf borderId="4" fillId="4" fontId="7" numFmtId="0" xfId="0" applyAlignment="1" applyBorder="1" applyFill="1" applyFont="1">
      <alignment horizontal="center" shrinkToFit="0" wrapText="1"/>
    </xf>
    <xf borderId="5" fillId="5" fontId="7" numFmtId="164" xfId="0" applyAlignment="1" applyBorder="1" applyFill="1" applyFont="1" applyNumberFormat="1">
      <alignment horizontal="center" shrinkToFit="0" wrapText="1"/>
    </xf>
    <xf borderId="6" fillId="0" fontId="9" numFmtId="0" xfId="0" applyAlignment="1" applyBorder="1" applyFont="1">
      <alignment horizontal="center" shrinkToFit="0" wrapText="1"/>
    </xf>
    <xf borderId="5" fillId="2" fontId="10" numFmtId="0" xfId="0" applyBorder="1" applyFont="1"/>
    <xf borderId="4" fillId="0" fontId="2" numFmtId="0" xfId="0" applyBorder="1" applyFont="1"/>
    <xf borderId="5" fillId="2" fontId="11" numFmtId="0" xfId="0" applyAlignment="1" applyBorder="1" applyFont="1">
      <alignment horizontal="center" shrinkToFit="0" wrapText="1"/>
    </xf>
    <xf borderId="5" fillId="2" fontId="11" numFmtId="0" xfId="0" applyAlignment="1" applyBorder="1" applyFont="1">
      <alignment horizontal="center"/>
    </xf>
    <xf borderId="4" fillId="2" fontId="7" numFmtId="0" xfId="0" applyAlignment="1" applyBorder="1" applyFont="1">
      <alignment horizontal="center" shrinkToFit="0" wrapText="1"/>
    </xf>
    <xf borderId="5" fillId="2" fontId="12" numFmtId="0" xfId="0" applyAlignment="1" applyBorder="1" applyFont="1">
      <alignment horizontal="center" shrinkToFit="0" wrapText="1"/>
    </xf>
    <xf borderId="4" fillId="6" fontId="7" numFmtId="0" xfId="0" applyAlignment="1" applyBorder="1" applyFill="1" applyFont="1">
      <alignment horizontal="center" shrinkToFit="0" wrapText="1"/>
    </xf>
    <xf borderId="5" fillId="6" fontId="12" numFmtId="0" xfId="0" applyAlignment="1" applyBorder="1" applyFont="1">
      <alignment horizontal="center" shrinkToFit="0" wrapText="1"/>
    </xf>
    <xf borderId="4" fillId="6" fontId="13" numFmtId="0" xfId="0" applyAlignment="1" applyBorder="1" applyFont="1">
      <alignment horizontal="center" shrinkToFit="0" wrapText="1"/>
    </xf>
    <xf borderId="5" fillId="2" fontId="12" numFmtId="10" xfId="0" applyAlignment="1" applyBorder="1" applyFont="1" applyNumberFormat="1">
      <alignment horizontal="center" shrinkToFit="0" wrapText="1"/>
    </xf>
    <xf borderId="4" fillId="7" fontId="7" numFmtId="0" xfId="0" applyAlignment="1" applyBorder="1" applyFill="1" applyFont="1">
      <alignment horizontal="center" shrinkToFit="0" wrapText="1"/>
    </xf>
    <xf borderId="5" fillId="2" fontId="12" numFmtId="165" xfId="0" applyAlignment="1" applyBorder="1" applyFont="1" applyNumberFormat="1">
      <alignment horizontal="center" shrinkToFit="0" wrapText="1"/>
    </xf>
    <xf borderId="4" fillId="2" fontId="12" numFmtId="0" xfId="0" applyAlignment="1" applyBorder="1" applyFont="1">
      <alignment horizontal="center" shrinkToFit="0" wrapText="1"/>
    </xf>
    <xf borderId="5" fillId="2" fontId="12" numFmtId="9" xfId="0" applyAlignment="1" applyBorder="1" applyFont="1" applyNumberFormat="1">
      <alignment horizontal="center" shrinkToFit="0" wrapText="1"/>
    </xf>
    <xf borderId="7" fillId="2" fontId="12" numFmtId="165" xfId="0" applyAlignment="1" applyBorder="1" applyFont="1" applyNumberFormat="1">
      <alignment horizontal="center" shrinkToFit="0" wrapText="1"/>
    </xf>
    <xf borderId="4" fillId="8" fontId="12" numFmtId="0" xfId="0" applyAlignment="1" applyBorder="1" applyFill="1" applyFont="1">
      <alignment horizontal="center" shrinkToFit="0" wrapText="1"/>
    </xf>
    <xf borderId="5" fillId="8" fontId="12" numFmtId="165" xfId="0" applyAlignment="1" applyBorder="1" applyFont="1" applyNumberFormat="1">
      <alignment horizontal="center" shrinkToFit="0" wrapText="1"/>
    </xf>
    <xf borderId="4" fillId="9" fontId="12" numFmtId="0" xfId="0" applyAlignment="1" applyBorder="1" applyFill="1" applyFont="1">
      <alignment horizontal="center" shrinkToFit="0" wrapText="1"/>
    </xf>
    <xf borderId="5" fillId="9" fontId="12" numFmtId="165" xfId="0" applyAlignment="1" applyBorder="1" applyFont="1" applyNumberFormat="1">
      <alignment horizontal="center" shrinkToFit="0" wrapText="1"/>
    </xf>
    <xf borderId="8" fillId="2" fontId="14" numFmtId="0" xfId="0" applyAlignment="1" applyBorder="1" applyFont="1">
      <alignment horizontal="center" shrinkToFit="0" wrapText="1"/>
    </xf>
    <xf borderId="8" fillId="0" fontId="2" numFmtId="0" xfId="0" applyBorder="1" applyFont="1"/>
    <xf borderId="5" fillId="0" fontId="2" numFmtId="0" xfId="0" applyBorder="1" applyFont="1"/>
    <xf borderId="8" fillId="2" fontId="15" numFmtId="0" xfId="0" applyAlignment="1" applyBorder="1" applyFont="1">
      <alignment readingOrder="0" shrinkToFit="0" wrapText="1"/>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1</xdr:col>
      <xdr:colOff>390525</xdr:colOff>
      <xdr:row>0</xdr:row>
      <xdr:rowOff>0</xdr:rowOff>
    </xdr:from>
    <xdr:ext cx="5657850" cy="723900"/>
    <xdr:pic>
      <xdr:nvPicPr>
        <xdr:cNvPr id="0" name="image1.jpg" title="Изображение"/>
        <xdr:cNvPicPr preferRelativeResize="0"/>
      </xdr:nvPicPr>
      <xdr:blipFill>
        <a:blip cstate="print" r:embed="rId1"/>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hyperlink" Target="https://docs.google.com/spreadsheets/d/1fmz5SVAVCIfeI2DMG9c2M7T6-SfDS0rT/edit?usp=sharing&amp;ouid=106487113995153900667&amp;rtpof=true&amp;sd=true" TargetMode="External"/><Relationship Id="rId2" Type="http://schemas.openxmlformats.org/officeDocument/2006/relationships/hyperlink" Target="https://drive.google.com/drive/folders/1QRiJ6VfAEZNaq0-3SIPBq-LPZVTpfnLb?usp=sharing" TargetMode="External"/><Relationship Id="rId3" Type="http://schemas.openxmlformats.org/officeDocument/2006/relationships/hyperlink" Target="https://drive.google.com/drive/folders/1QRiJ6VfAEZNaq0-3SIPBq-LPZVTpfnLb?usp=sharing" TargetMode="External"/><Relationship Id="rId4" Type="http://schemas.openxmlformats.org/officeDocument/2006/relationships/hyperlink" Target="https://drive.google.com/drive/folders/1QRiJ6VfAEZNaq0-3SIPBq-LPZVTpfnLb?usp=sharing" TargetMode="External"/><Relationship Id="rId11" Type="http://schemas.openxmlformats.org/officeDocument/2006/relationships/hyperlink" Target="https://maps.app.goo.gl/nYPFCvkbDtBU6YNg8" TargetMode="External"/><Relationship Id="rId10" Type="http://schemas.openxmlformats.org/officeDocument/2006/relationships/hyperlink" Target="https://drive.google.com/drive/folders/134Nr5YXryCxtX6IHTo4a0nlbqGVdP4i6?usp=sharing" TargetMode="External"/><Relationship Id="rId12" Type="http://schemas.openxmlformats.org/officeDocument/2006/relationships/drawing" Target="../drawings/drawing1.xml"/><Relationship Id="rId9" Type="http://schemas.openxmlformats.org/officeDocument/2006/relationships/hyperlink" Target="https://drive.google.com/drive/folders/134Nr5YXryCxtX6IHTo4a0nlbqGVdP4i6?usp=sharing" TargetMode="External"/><Relationship Id="rId5" Type="http://schemas.openxmlformats.org/officeDocument/2006/relationships/hyperlink" Target="https://drive.google.com/drive/folders/1QRiJ6VfAEZNaq0-3SIPBq-LPZVTpfnLb?usp=sharing" TargetMode="External"/><Relationship Id="rId6" Type="http://schemas.openxmlformats.org/officeDocument/2006/relationships/hyperlink" Target="https://drive.google.com/drive/folders/134Nr5YXryCxtX6IHTo4a0nlbqGVdP4i6?usp=sharing" TargetMode="External"/><Relationship Id="rId7" Type="http://schemas.openxmlformats.org/officeDocument/2006/relationships/hyperlink" Target="https://drive.google.com/drive/folders/134Nr5YXryCxtX6IHTo4a0nlbqGVdP4i6?usp=sharing" TargetMode="External"/><Relationship Id="rId8" Type="http://schemas.openxmlformats.org/officeDocument/2006/relationships/hyperlink" Target="https://drive.google.com/drive/folders/134Nr5YXryCxtX6IHTo4a0nlbqGVdP4i6?usp=sharing" TargetMode="Externa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cols>
    <col customWidth="1" min="1" max="1" width="40.38"/>
    <col customWidth="1" min="2" max="2" width="39.38"/>
    <col customWidth="1" min="3" max="3" width="31.38"/>
    <col customWidth="1" min="4" max="4" width="27.25"/>
    <col customWidth="1" min="5" max="5" width="33.63"/>
  </cols>
  <sheetData>
    <row r="1" ht="58.5" customHeight="1">
      <c r="A1" s="1"/>
      <c r="B1" s="2"/>
      <c r="C1" s="2"/>
      <c r="D1" s="2"/>
      <c r="E1" s="3"/>
    </row>
    <row r="2" ht="54.75" customHeight="1">
      <c r="A2" s="4" t="s">
        <v>0</v>
      </c>
      <c r="B2" s="5" t="s">
        <v>1</v>
      </c>
      <c r="C2" s="5" t="s">
        <v>1</v>
      </c>
      <c r="D2" s="5" t="s">
        <v>1</v>
      </c>
      <c r="E2" s="5" t="s">
        <v>1</v>
      </c>
    </row>
    <row r="3">
      <c r="A3" s="6" t="s">
        <v>2</v>
      </c>
      <c r="B3" s="7" t="s">
        <v>2</v>
      </c>
      <c r="C3" s="7" t="s">
        <v>2</v>
      </c>
      <c r="D3" s="7" t="s">
        <v>2</v>
      </c>
      <c r="E3" s="7" t="s">
        <v>2</v>
      </c>
    </row>
    <row r="4">
      <c r="A4" s="8" t="s">
        <v>3</v>
      </c>
      <c r="B4" s="9" t="s">
        <v>4</v>
      </c>
      <c r="C4" s="9" t="s">
        <v>5</v>
      </c>
      <c r="D4" s="9" t="s">
        <v>6</v>
      </c>
      <c r="E4" s="9" t="s">
        <v>7</v>
      </c>
    </row>
    <row r="5">
      <c r="A5" s="10" t="s">
        <v>8</v>
      </c>
      <c r="B5" s="11">
        <v>122000.0</v>
      </c>
      <c r="C5" s="11">
        <v>186869.0</v>
      </c>
      <c r="D5" s="11">
        <v>344916.0</v>
      </c>
      <c r="E5" s="11">
        <v>602777.01</v>
      </c>
    </row>
    <row r="6">
      <c r="A6" s="10" t="s">
        <v>9</v>
      </c>
      <c r="B6" s="11">
        <v>170000.0</v>
      </c>
      <c r="C6" s="11">
        <v>260000.0</v>
      </c>
      <c r="D6" s="11" t="s">
        <v>10</v>
      </c>
      <c r="E6" s="11" t="s">
        <v>11</v>
      </c>
    </row>
    <row r="7">
      <c r="A7" s="12" t="s">
        <v>12</v>
      </c>
      <c r="B7" s="13"/>
      <c r="C7" s="13"/>
      <c r="D7" s="13"/>
      <c r="E7" s="13"/>
    </row>
    <row r="8">
      <c r="A8" s="14"/>
      <c r="B8" s="15" t="s">
        <v>13</v>
      </c>
      <c r="C8" s="16" t="s">
        <v>14</v>
      </c>
      <c r="D8" s="16" t="s">
        <v>14</v>
      </c>
      <c r="E8" s="16" t="s">
        <v>14</v>
      </c>
    </row>
    <row r="9">
      <c r="A9" s="17" t="s">
        <v>15</v>
      </c>
      <c r="B9" s="18" t="s">
        <v>16</v>
      </c>
      <c r="C9" s="18" t="s">
        <v>16</v>
      </c>
      <c r="D9" s="18" t="s">
        <v>16</v>
      </c>
      <c r="E9" s="18" t="s">
        <v>16</v>
      </c>
    </row>
    <row r="10">
      <c r="A10" s="19" t="s">
        <v>17</v>
      </c>
      <c r="B10" s="20" t="s">
        <v>18</v>
      </c>
      <c r="C10" s="20" t="s">
        <v>18</v>
      </c>
      <c r="D10" s="20" t="s">
        <v>19</v>
      </c>
      <c r="E10" s="20" t="s">
        <v>18</v>
      </c>
    </row>
    <row r="11">
      <c r="A11" s="21" t="s">
        <v>20</v>
      </c>
      <c r="B11" s="20" t="s">
        <v>21</v>
      </c>
      <c r="C11" s="20" t="s">
        <v>21</v>
      </c>
      <c r="D11" s="20" t="s">
        <v>21</v>
      </c>
      <c r="E11" s="20" t="s">
        <v>21</v>
      </c>
    </row>
    <row r="12">
      <c r="A12" s="8" t="s">
        <v>22</v>
      </c>
      <c r="B12" s="22">
        <f t="shared" ref="B12:E12" si="1">B20/B5</f>
        <v>0.1261032787</v>
      </c>
      <c r="C12" s="22">
        <f t="shared" si="1"/>
        <v>0.1000769523</v>
      </c>
      <c r="D12" s="22">
        <f t="shared" si="1"/>
        <v>0.1119152489</v>
      </c>
      <c r="E12" s="22">
        <f t="shared" si="1"/>
        <v>0.1169411554</v>
      </c>
    </row>
    <row r="13">
      <c r="A13" s="23" t="s">
        <v>23</v>
      </c>
      <c r="B13" s="24">
        <v>100.0</v>
      </c>
      <c r="C13" s="24">
        <v>130.0</v>
      </c>
      <c r="D13" s="24">
        <v>230.0</v>
      </c>
      <c r="E13" s="24">
        <v>420.0</v>
      </c>
    </row>
    <row r="14">
      <c r="A14" s="25" t="s">
        <v>24</v>
      </c>
      <c r="B14" s="26">
        <v>0.7</v>
      </c>
      <c r="C14" s="26">
        <v>0.6</v>
      </c>
      <c r="D14" s="26">
        <v>0.7</v>
      </c>
      <c r="E14" s="26">
        <v>0.7</v>
      </c>
    </row>
    <row r="15">
      <c r="A15" s="25" t="s">
        <v>25</v>
      </c>
      <c r="B15" s="24">
        <f t="shared" ref="B15:E15" si="2">B13*30*B14</f>
        <v>2100</v>
      </c>
      <c r="C15" s="24">
        <f t="shared" si="2"/>
        <v>2340</v>
      </c>
      <c r="D15" s="24">
        <f t="shared" si="2"/>
        <v>4830</v>
      </c>
      <c r="E15" s="27">
        <f t="shared" si="2"/>
        <v>8820</v>
      </c>
    </row>
    <row r="16">
      <c r="A16" s="25" t="s">
        <v>26</v>
      </c>
      <c r="B16" s="24">
        <f>B15*11</f>
        <v>23100</v>
      </c>
      <c r="C16" s="24">
        <f t="shared" ref="C16:E16" si="3">C15*12</f>
        <v>28080</v>
      </c>
      <c r="D16" s="24">
        <f t="shared" si="3"/>
        <v>57960</v>
      </c>
      <c r="E16" s="24">
        <f t="shared" si="3"/>
        <v>105840</v>
      </c>
    </row>
    <row r="17">
      <c r="A17" s="28" t="s">
        <v>27</v>
      </c>
      <c r="B17" s="29">
        <f t="shared" ref="B17:E17" si="4">B16*0.26</f>
        <v>6006</v>
      </c>
      <c r="C17" s="29">
        <f t="shared" si="4"/>
        <v>7300.8</v>
      </c>
      <c r="D17" s="29">
        <f t="shared" si="4"/>
        <v>15069.6</v>
      </c>
      <c r="E17" s="29">
        <f t="shared" si="4"/>
        <v>27518.4</v>
      </c>
    </row>
    <row r="18">
      <c r="A18" s="25" t="s">
        <v>28</v>
      </c>
      <c r="B18" s="24">
        <f t="shared" ref="B18:E18" si="5">B16-B17</f>
        <v>17094</v>
      </c>
      <c r="C18" s="24">
        <f t="shared" si="5"/>
        <v>20779.2</v>
      </c>
      <c r="D18" s="24">
        <f t="shared" si="5"/>
        <v>42890.4</v>
      </c>
      <c r="E18" s="24">
        <f t="shared" si="5"/>
        <v>78321.6</v>
      </c>
    </row>
    <row r="19">
      <c r="A19" s="28" t="s">
        <v>29</v>
      </c>
      <c r="B19" s="29">
        <f t="shared" ref="B19:E19" si="6">B18*0.1</f>
        <v>1709.4</v>
      </c>
      <c r="C19" s="29">
        <f t="shared" si="6"/>
        <v>2077.92</v>
      </c>
      <c r="D19" s="29">
        <f t="shared" si="6"/>
        <v>4289.04</v>
      </c>
      <c r="E19" s="29">
        <f t="shared" si="6"/>
        <v>7832.16</v>
      </c>
    </row>
    <row r="20">
      <c r="A20" s="30" t="s">
        <v>30</v>
      </c>
      <c r="B20" s="31">
        <f t="shared" ref="B20:E20" si="7">B18-B19</f>
        <v>15384.6</v>
      </c>
      <c r="C20" s="31">
        <f t="shared" si="7"/>
        <v>18701.28</v>
      </c>
      <c r="D20" s="31">
        <f t="shared" si="7"/>
        <v>38601.36</v>
      </c>
      <c r="E20" s="31">
        <f t="shared" si="7"/>
        <v>70489.44</v>
      </c>
    </row>
    <row r="21">
      <c r="A21" s="30" t="s">
        <v>31</v>
      </c>
      <c r="B21" s="31">
        <f t="shared" ref="B21:E21" si="8">B20/12</f>
        <v>1282.05</v>
      </c>
      <c r="C21" s="31">
        <f t="shared" si="8"/>
        <v>1558.44</v>
      </c>
      <c r="D21" s="31">
        <f t="shared" si="8"/>
        <v>3216.78</v>
      </c>
      <c r="E21" s="31">
        <f t="shared" si="8"/>
        <v>5874.12</v>
      </c>
    </row>
    <row r="22">
      <c r="A22" s="8" t="s">
        <v>32</v>
      </c>
      <c r="B22" s="32" t="s">
        <v>33</v>
      </c>
      <c r="C22" s="33"/>
      <c r="D22" s="33"/>
      <c r="E22" s="34"/>
    </row>
    <row r="23" ht="273.0" customHeight="1">
      <c r="A23" s="8" t="s">
        <v>34</v>
      </c>
      <c r="B23" s="35" t="s">
        <v>35</v>
      </c>
      <c r="C23" s="33"/>
      <c r="D23" s="33"/>
      <c r="E23" s="34"/>
    </row>
  </sheetData>
  <mergeCells count="4">
    <mergeCell ref="A1:E1"/>
    <mergeCell ref="A7:A8"/>
    <mergeCell ref="B22:E22"/>
    <mergeCell ref="B23:E23"/>
  </mergeCells>
  <hyperlinks>
    <hyperlink r:id="rId1" ref="A2"/>
    <hyperlink r:id="rId2" ref="B2"/>
    <hyperlink r:id="rId3" ref="C2"/>
    <hyperlink r:id="rId4" ref="D2"/>
    <hyperlink r:id="rId5" ref="E2"/>
    <hyperlink r:id="rId6" ref="A3"/>
    <hyperlink r:id="rId7" ref="B3"/>
    <hyperlink r:id="rId8" ref="C3"/>
    <hyperlink r:id="rId9" ref="D3"/>
    <hyperlink r:id="rId10" ref="E3"/>
    <hyperlink r:id="rId11" ref="A7"/>
  </hyperlinks>
  <drawing r:id="rId12"/>
</worksheet>
</file>